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ier\Documents\"/>
    </mc:Choice>
  </mc:AlternateContent>
  <xr:revisionPtr revIDLastSave="0" documentId="13_ncr:1_{A7D814E4-ED7D-4EA3-B2D6-A64295566D32}" xr6:coauthVersionLast="47" xr6:coauthVersionMax="47" xr10:uidLastSave="{00000000-0000-0000-0000-000000000000}"/>
  <bookViews>
    <workbookView xWindow="-108" yWindow="-108" windowWidth="23256" windowHeight="12576" xr2:uid="{690EA068-DB06-4207-9EC3-6DC712E7795F}"/>
  </bookViews>
  <sheets>
    <sheet name="Bestellung Biohelp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22" i="1"/>
  <c r="D22" i="1" s="1"/>
  <c r="G24" i="1"/>
  <c r="G31" i="1"/>
  <c r="G33" i="1"/>
  <c r="D33" i="1" s="1"/>
  <c r="G40" i="1"/>
  <c r="G7" i="1"/>
  <c r="C41" i="1"/>
  <c r="G41" i="1" s="1"/>
  <c r="C40" i="1"/>
  <c r="C39" i="1"/>
  <c r="G39" i="1" s="1"/>
  <c r="C38" i="1"/>
  <c r="G38" i="1" s="1"/>
  <c r="C36" i="1"/>
  <c r="G36" i="1" s="1"/>
  <c r="C35" i="1"/>
  <c r="G35" i="1" s="1"/>
  <c r="D35" i="1" s="1"/>
  <c r="C34" i="1"/>
  <c r="G34" i="1" s="1"/>
  <c r="D34" i="1" s="1"/>
  <c r="C33" i="1"/>
  <c r="C32" i="1"/>
  <c r="G32" i="1" s="1"/>
  <c r="D32" i="1" s="1"/>
  <c r="C31" i="1"/>
  <c r="C30" i="1"/>
  <c r="G30" i="1" s="1"/>
  <c r="C28" i="1"/>
  <c r="G28" i="1" s="1"/>
  <c r="C27" i="1"/>
  <c r="G27" i="1" s="1"/>
  <c r="C26" i="1"/>
  <c r="G26" i="1" s="1"/>
  <c r="C25" i="1"/>
  <c r="G25" i="1" s="1"/>
  <c r="C24" i="1"/>
  <c r="C23" i="1"/>
  <c r="G23" i="1" s="1"/>
  <c r="C22" i="1"/>
  <c r="C21" i="1"/>
  <c r="G21" i="1" s="1"/>
  <c r="C20" i="1"/>
  <c r="G20" i="1" s="1"/>
  <c r="D20" i="1" s="1"/>
  <c r="C17" i="1"/>
  <c r="G17" i="1" s="1"/>
  <c r="C16" i="1"/>
  <c r="G16" i="1" s="1"/>
  <c r="D16" i="1" s="1"/>
  <c r="C15" i="1"/>
  <c r="G15" i="1" s="1"/>
  <c r="D15" i="1" s="1"/>
  <c r="C14" i="1"/>
  <c r="G14" i="1" s="1"/>
  <c r="D14" i="1" s="1"/>
  <c r="C13" i="1"/>
  <c r="C12" i="1"/>
  <c r="G12" i="1" s="1"/>
  <c r="C11" i="1"/>
  <c r="G11" i="1" s="1"/>
  <c r="C10" i="1"/>
  <c r="G10" i="1" s="1"/>
  <c r="C9" i="1"/>
  <c r="G9" i="1" s="1"/>
  <c r="C8" i="1"/>
  <c r="G8" i="1" s="1"/>
  <c r="D8" i="1" s="1"/>
  <c r="C7" i="1"/>
  <c r="D31" i="1"/>
  <c r="D7" i="1" l="1"/>
  <c r="E7" i="1" s="1"/>
  <c r="E22" i="1"/>
  <c r="E16" i="1"/>
  <c r="E20" i="1"/>
  <c r="E15" i="1"/>
  <c r="E14" i="1"/>
  <c r="E8" i="1"/>
  <c r="E31" i="1"/>
  <c r="D41" i="1"/>
  <c r="E41" i="1" s="1"/>
  <c r="D40" i="1"/>
  <c r="D39" i="1"/>
  <c r="E39" i="1" s="1"/>
  <c r="D38" i="1"/>
  <c r="E38" i="1" s="1"/>
  <c r="E32" i="1"/>
  <c r="D30" i="1"/>
  <c r="E30" i="1" s="1"/>
  <c r="D27" i="1"/>
  <c r="E27" i="1" s="1"/>
  <c r="D26" i="1"/>
  <c r="D25" i="1"/>
  <c r="E25" i="1" s="1"/>
  <c r="D24" i="1"/>
  <c r="E24" i="1" s="1"/>
  <c r="D23" i="1"/>
  <c r="E23" i="1" s="1"/>
  <c r="D36" i="1"/>
  <c r="E36" i="1" s="1"/>
  <c r="D21" i="1"/>
  <c r="E21" i="1" s="1"/>
  <c r="D19" i="1"/>
  <c r="D17" i="1"/>
  <c r="E17" i="1" s="1"/>
  <c r="D13" i="1"/>
  <c r="E13" i="1" s="1"/>
  <c r="D12" i="1"/>
  <c r="E12" i="1" s="1"/>
  <c r="D11" i="1"/>
  <c r="E11" i="1" s="1"/>
  <c r="D10" i="1"/>
  <c r="E10" i="1" s="1"/>
  <c r="D9" i="1"/>
  <c r="E9" i="1" s="1"/>
  <c r="C19" i="1"/>
  <c r="G19" i="1" s="1"/>
  <c r="G4" i="1" s="1"/>
  <c r="E35" i="1" l="1"/>
  <c r="E33" i="1"/>
  <c r="E34" i="1"/>
  <c r="E26" i="1"/>
  <c r="E19" i="1"/>
  <c r="E40" i="1" l="1"/>
  <c r="E4" i="1" s="1"/>
  <c r="D4" i="1" l="1"/>
</calcChain>
</file>

<file path=xl/sharedStrings.xml><?xml version="1.0" encoding="utf-8"?>
<sst xmlns="http://schemas.openxmlformats.org/spreadsheetml/2006/main" count="44" uniqueCount="43">
  <si>
    <t>Name</t>
  </si>
  <si>
    <t>Telefon</t>
  </si>
  <si>
    <t>Email</t>
  </si>
  <si>
    <t>Summe</t>
  </si>
  <si>
    <t>Formivar 85% 1 Liter</t>
  </si>
  <si>
    <t>Formivar 60% 1 Liter</t>
  </si>
  <si>
    <t>Tymovar 10 Plättchen</t>
  </si>
  <si>
    <t>Oxuvar 275 g</t>
  </si>
  <si>
    <t>Oxuvar 1000 g</t>
  </si>
  <si>
    <t>Api-Bioxal 35 g</t>
  </si>
  <si>
    <t>Art.Nr.</t>
  </si>
  <si>
    <t>Artikel</t>
  </si>
  <si>
    <t>Varrox Verdampfer</t>
  </si>
  <si>
    <t>Dosierspritze 60 ml</t>
  </si>
  <si>
    <t>Liebig Dispenser mit 4 Dochten</t>
  </si>
  <si>
    <t>40 Dochte für Liebig Dispenser</t>
  </si>
  <si>
    <t>1 Vliestuch für Nassenheider</t>
  </si>
  <si>
    <t>2 Nassenheider-Set professional</t>
  </si>
  <si>
    <t>Schutzmaske FFP3 mit Ventil</t>
  </si>
  <si>
    <t>Schutzbrille</t>
  </si>
  <si>
    <t>Schutzhandschuh Gr. 7,5-8</t>
  </si>
  <si>
    <t>Schutzhandschuh Gr. 8,5-9</t>
  </si>
  <si>
    <t>Schutzhandschuh Gr. 9,5-10</t>
  </si>
  <si>
    <t>Schutzhandschuh Gr. 10,5-11</t>
  </si>
  <si>
    <t>Fondabee 5*2,5 kg</t>
  </si>
  <si>
    <t>Invertbee 14 kg</t>
  </si>
  <si>
    <t>€</t>
  </si>
  <si>
    <t>Stück</t>
  </si>
  <si>
    <t>Brutto</t>
  </si>
  <si>
    <t>Formicpro 4Streifen</t>
  </si>
  <si>
    <t>Formicpro 20 Streifen</t>
  </si>
  <si>
    <t>Api-Bioxal 350 g</t>
  </si>
  <si>
    <t>VarroMed</t>
  </si>
  <si>
    <t>Dany's Bienenwohl</t>
  </si>
  <si>
    <t>Schwanenhals</t>
  </si>
  <si>
    <t>Varrox Verdampfer, 3m-Kabel</t>
  </si>
  <si>
    <t>ProVao 18 für Makita Akku</t>
  </si>
  <si>
    <t>U-Docht für Nassenheider, 2 St.</t>
  </si>
  <si>
    <t>B 401 (120 ml)</t>
  </si>
  <si>
    <t>Bio Fondabee 5 * 2,5 kg</t>
  </si>
  <si>
    <t>Bio Invertbee 14 kg</t>
  </si>
  <si>
    <t>Betrag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</si>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</sst>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2" borderId="0" xfId="0" applyFill="1"/>
    <xf numFmtId="43" fontId="0" fillId="0" borderId="0" xfId="1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3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165" fontId="2" fillId="0" borderId="0" xfId="0" applyNumberFormat="1" applyFont="1" applyAlignment="1">
      <alignment horizontal="center"/>
    </xf>
    <xf numFmtId="43" fontId="2" fillId="0" borderId="0" xfId="1" applyFont="1" applyFill="1"/>
    <xf numFmtId="43" fontId="0" fillId="0" borderId="0" xfId="1" applyFont="1" applyFill="1"/>
    <xf numFmtId="165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164" fontId="0" fillId="0" borderId="0" xfId="1" applyNumberFormat="1" applyFont="1" applyFill="1"/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3" fillId="2" borderId="0" xfId="2" applyFill="1" applyAlignment="1">
      <alignment horizontal="center"/>
    </xf>
    <xf numFmtId="49" fontId="0" fillId="0" borderId="0" xfId="0" applyNumberFormat="1" applyAlignment="1">
      <alignment horizont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4E813-4A22-41EF-811E-4B17A7A474C9}">
  <dimension ref="A1:G51"/>
  <sheetViews>
    <sheetView tabSelected="1" zoomScale="92" workbookViewId="0">
      <selection activeCell="H36" sqref="H36"/>
    </sheetView>
  </sheetViews>
  <sheetFormatPr baseColWidth="10" defaultRowHeight="14.4" x14ac:dyDescent="0.3"/>
  <cols>
    <col min="1" max="1" width="6.5546875" bestFit="1" customWidth="1"/>
    <col min="2" max="2" width="27.44140625" bestFit="1" customWidth="1"/>
    <col min="3" max="3" width="8.109375" style="12" bestFit="1" customWidth="1"/>
    <col min="4" max="4" width="9.5546875" hidden="1" customWidth="1"/>
    <col min="5" max="5" width="9.33203125" style="12" hidden="1" customWidth="1"/>
    <col min="6" max="7" width="16.88671875" customWidth="1"/>
  </cols>
  <sheetData>
    <row r="1" spans="1:7" x14ac:dyDescent="0.3">
      <c r="C1" s="10" t="s">
        <v>0</v>
      </c>
      <c r="D1" s="7"/>
      <c r="E1" s="10"/>
      <c r="F1" s="23"/>
      <c r="G1" s="23"/>
    </row>
    <row r="2" spans="1:7" s="17" customFormat="1" x14ac:dyDescent="0.3">
      <c r="B2" s="26" t="s">
        <v>42</v>
      </c>
      <c r="C2" s="10" t="s">
        <v>1</v>
      </c>
      <c r="D2" s="18"/>
      <c r="E2" s="18"/>
      <c r="F2" s="24"/>
      <c r="G2" s="24"/>
    </row>
    <row r="3" spans="1:7" x14ac:dyDescent="0.3">
      <c r="C3" s="10" t="s">
        <v>2</v>
      </c>
      <c r="D3" s="7"/>
      <c r="E3" s="10"/>
      <c r="F3" s="25"/>
      <c r="G3" s="25"/>
    </row>
    <row r="4" spans="1:7" x14ac:dyDescent="0.3">
      <c r="C4" s="11" t="s">
        <v>3</v>
      </c>
      <c r="D4" s="8">
        <f>SUM(F4:V4)</f>
        <v>0</v>
      </c>
      <c r="E4" s="11">
        <f>SUM(E9:E41)</f>
        <v>0</v>
      </c>
      <c r="F4" s="14"/>
      <c r="G4" s="14">
        <f>SUM(G7:G41)</f>
        <v>0</v>
      </c>
    </row>
    <row r="5" spans="1:7" ht="4.8" customHeight="1" x14ac:dyDescent="0.3"/>
    <row r="6" spans="1:7" x14ac:dyDescent="0.3">
      <c r="A6" s="1" t="s">
        <v>10</v>
      </c>
      <c r="B6" s="1" t="s">
        <v>11</v>
      </c>
      <c r="C6" s="13" t="s">
        <v>28</v>
      </c>
      <c r="D6" s="6" t="s">
        <v>27</v>
      </c>
      <c r="E6" s="13" t="s">
        <v>26</v>
      </c>
      <c r="F6" s="6" t="s">
        <v>27</v>
      </c>
      <c r="G6" s="6" t="s">
        <v>41</v>
      </c>
    </row>
    <row r="7" spans="1:7" x14ac:dyDescent="0.3">
      <c r="A7">
        <v>70075</v>
      </c>
      <c r="B7" t="s">
        <v>29</v>
      </c>
      <c r="C7" s="21">
        <f>25.9*1.1</f>
        <v>28.490000000000002</v>
      </c>
      <c r="D7" s="9">
        <f>SUM(F7:V7)</f>
        <v>0</v>
      </c>
      <c r="E7" s="10">
        <f>C7*D7</f>
        <v>0</v>
      </c>
      <c r="F7" s="4"/>
      <c r="G7" s="22">
        <f>F7*C7</f>
        <v>0</v>
      </c>
    </row>
    <row r="8" spans="1:7" x14ac:dyDescent="0.3">
      <c r="A8">
        <v>70076</v>
      </c>
      <c r="B8" t="s">
        <v>30</v>
      </c>
      <c r="C8" s="21">
        <f>89*1.1</f>
        <v>97.9</v>
      </c>
      <c r="D8" s="9">
        <f>SUM(F8:V8)</f>
        <v>0</v>
      </c>
      <c r="E8" s="10">
        <f>C8*D8</f>
        <v>0</v>
      </c>
      <c r="F8" s="4"/>
      <c r="G8" s="22">
        <f t="shared" ref="G8:G41" si="0">F8*C8</f>
        <v>0</v>
      </c>
    </row>
    <row r="9" spans="1:7" x14ac:dyDescent="0.3">
      <c r="A9">
        <v>70009</v>
      </c>
      <c r="B9" t="s">
        <v>4</v>
      </c>
      <c r="C9" s="15">
        <f>14*1.1</f>
        <v>15.400000000000002</v>
      </c>
      <c r="D9" s="9">
        <f>SUM(F9:V9)</f>
        <v>0</v>
      </c>
      <c r="E9" s="10">
        <f>C9*D9</f>
        <v>0</v>
      </c>
      <c r="F9" s="4"/>
      <c r="G9" s="22">
        <f t="shared" si="0"/>
        <v>0</v>
      </c>
    </row>
    <row r="10" spans="1:7" x14ac:dyDescent="0.3">
      <c r="A10">
        <v>70010</v>
      </c>
      <c r="B10" t="s">
        <v>5</v>
      </c>
      <c r="C10" s="3">
        <f>12*1.1</f>
        <v>13.200000000000001</v>
      </c>
      <c r="D10" s="9">
        <f>SUM(F10:V10)</f>
        <v>0</v>
      </c>
      <c r="E10" s="10">
        <f t="shared" ref="E10:E41" si="1">C10*D10</f>
        <v>0</v>
      </c>
      <c r="F10" s="4"/>
      <c r="G10" s="22">
        <f t="shared" si="0"/>
        <v>0</v>
      </c>
    </row>
    <row r="11" spans="1:7" x14ac:dyDescent="0.3">
      <c r="A11">
        <v>40002</v>
      </c>
      <c r="B11" t="s">
        <v>6</v>
      </c>
      <c r="C11" s="3">
        <f>20.5*1.1</f>
        <v>22.55</v>
      </c>
      <c r="D11" s="9">
        <f>SUM(F11:V11)</f>
        <v>0</v>
      </c>
      <c r="E11" s="10">
        <f t="shared" si="1"/>
        <v>0</v>
      </c>
      <c r="F11" s="4"/>
      <c r="G11" s="22">
        <f t="shared" si="0"/>
        <v>0</v>
      </c>
    </row>
    <row r="12" spans="1:7" x14ac:dyDescent="0.3">
      <c r="A12">
        <v>40010</v>
      </c>
      <c r="B12" t="s">
        <v>7</v>
      </c>
      <c r="C12" s="3">
        <f>10.2*1.1</f>
        <v>11.22</v>
      </c>
      <c r="D12" s="9">
        <f>SUM(F12:V12)</f>
        <v>0</v>
      </c>
      <c r="E12" s="10">
        <f t="shared" si="1"/>
        <v>0</v>
      </c>
      <c r="F12" s="4"/>
      <c r="G12" s="22">
        <f t="shared" si="0"/>
        <v>0</v>
      </c>
    </row>
    <row r="13" spans="1:7" x14ac:dyDescent="0.3">
      <c r="A13">
        <v>40011</v>
      </c>
      <c r="B13" t="s">
        <v>8</v>
      </c>
      <c r="C13" s="3">
        <f>26.9*1.1</f>
        <v>29.59</v>
      </c>
      <c r="D13" s="9">
        <f>SUM(F13:V13)</f>
        <v>0</v>
      </c>
      <c r="E13" s="10">
        <f t="shared" si="1"/>
        <v>0</v>
      </c>
      <c r="F13" s="4"/>
      <c r="G13" s="22">
        <f t="shared" si="0"/>
        <v>0</v>
      </c>
    </row>
    <row r="14" spans="1:7" x14ac:dyDescent="0.3">
      <c r="A14">
        <v>40012</v>
      </c>
      <c r="B14" t="s">
        <v>9</v>
      </c>
      <c r="C14" s="3">
        <f>15*1.1</f>
        <v>16.5</v>
      </c>
      <c r="D14" s="9">
        <f>SUM(F14:V14)</f>
        <v>0</v>
      </c>
      <c r="E14" s="10">
        <f t="shared" ref="E14:E16" si="2">C14*D14</f>
        <v>0</v>
      </c>
      <c r="F14" s="4"/>
      <c r="G14" s="22">
        <f t="shared" si="0"/>
        <v>0</v>
      </c>
    </row>
    <row r="15" spans="1:7" x14ac:dyDescent="0.3">
      <c r="A15">
        <v>70039</v>
      </c>
      <c r="B15" t="s">
        <v>31</v>
      </c>
      <c r="C15" s="3">
        <f>83*1.1</f>
        <v>91.300000000000011</v>
      </c>
      <c r="D15" s="9">
        <f>SUM(F15:V15)</f>
        <v>0</v>
      </c>
      <c r="E15" s="10">
        <f t="shared" si="2"/>
        <v>0</v>
      </c>
      <c r="F15" s="4"/>
      <c r="G15" s="22">
        <f t="shared" si="0"/>
        <v>0</v>
      </c>
    </row>
    <row r="16" spans="1:7" x14ac:dyDescent="0.3">
      <c r="A16">
        <v>70096</v>
      </c>
      <c r="B16" t="s">
        <v>32</v>
      </c>
      <c r="C16" s="3">
        <f>21.9*1.1</f>
        <v>24.09</v>
      </c>
      <c r="D16" s="9">
        <f>SUM(F16:V16)</f>
        <v>0</v>
      </c>
      <c r="E16" s="10">
        <f t="shared" si="2"/>
        <v>0</v>
      </c>
      <c r="F16" s="4"/>
      <c r="G16" s="22">
        <f t="shared" si="0"/>
        <v>0</v>
      </c>
    </row>
    <row r="17" spans="1:7" x14ac:dyDescent="0.3">
      <c r="A17">
        <v>70100</v>
      </c>
      <c r="B17" t="s">
        <v>33</v>
      </c>
      <c r="C17" s="3">
        <f>30.9*1.1</f>
        <v>33.99</v>
      </c>
      <c r="D17" s="9">
        <f>SUM(F17:V17)</f>
        <v>0</v>
      </c>
      <c r="E17" s="10">
        <f t="shared" si="1"/>
        <v>0</v>
      </c>
      <c r="F17" s="4"/>
      <c r="G17" s="22">
        <f t="shared" si="0"/>
        <v>0</v>
      </c>
    </row>
    <row r="18" spans="1:7" ht="6" customHeight="1" x14ac:dyDescent="0.3">
      <c r="C18" s="15"/>
      <c r="D18" s="19"/>
      <c r="E18" s="10"/>
      <c r="F18" s="5"/>
      <c r="G18" s="5"/>
    </row>
    <row r="19" spans="1:7" x14ac:dyDescent="0.3">
      <c r="A19">
        <v>40005</v>
      </c>
      <c r="B19" t="s">
        <v>12</v>
      </c>
      <c r="C19" s="3">
        <f>80.5*1.2</f>
        <v>96.6</v>
      </c>
      <c r="D19" s="9">
        <f>SUM(F19:V19)</f>
        <v>0</v>
      </c>
      <c r="E19" s="10">
        <f t="shared" si="1"/>
        <v>0</v>
      </c>
      <c r="F19" s="4"/>
      <c r="G19" s="22">
        <f t="shared" si="0"/>
        <v>0</v>
      </c>
    </row>
    <row r="20" spans="1:7" x14ac:dyDescent="0.3">
      <c r="A20">
        <v>70101</v>
      </c>
      <c r="B20" t="s">
        <v>34</v>
      </c>
      <c r="C20" s="3">
        <f>3*1.2</f>
        <v>3.5999999999999996</v>
      </c>
      <c r="D20" s="9">
        <f>SUM(F20:V20)</f>
        <v>0</v>
      </c>
      <c r="E20" s="10">
        <f t="shared" si="1"/>
        <v>0</v>
      </c>
      <c r="F20" s="4"/>
      <c r="G20" s="22">
        <f t="shared" si="0"/>
        <v>0</v>
      </c>
    </row>
    <row r="21" spans="1:7" x14ac:dyDescent="0.3">
      <c r="A21">
        <v>40005</v>
      </c>
      <c r="B21" t="s">
        <v>35</v>
      </c>
      <c r="C21" s="3">
        <f>82.5*1.2</f>
        <v>99</v>
      </c>
      <c r="D21" s="9">
        <f>SUM(F21:V21)</f>
        <v>0</v>
      </c>
      <c r="E21" s="10">
        <f t="shared" si="1"/>
        <v>0</v>
      </c>
      <c r="F21" s="4"/>
      <c r="G21" s="22">
        <f t="shared" si="0"/>
        <v>0</v>
      </c>
    </row>
    <row r="22" spans="1:7" x14ac:dyDescent="0.3">
      <c r="A22">
        <v>70098</v>
      </c>
      <c r="B22" t="s">
        <v>36</v>
      </c>
      <c r="C22" s="3">
        <f>274.9*1.2</f>
        <v>329.87999999999994</v>
      </c>
      <c r="D22" s="9">
        <f>SUM(F22:V22)</f>
        <v>0</v>
      </c>
      <c r="E22" s="10">
        <f t="shared" si="1"/>
        <v>0</v>
      </c>
      <c r="F22" s="4"/>
      <c r="G22" s="22">
        <f t="shared" si="0"/>
        <v>0</v>
      </c>
    </row>
    <row r="23" spans="1:7" x14ac:dyDescent="0.3">
      <c r="A23">
        <v>40003</v>
      </c>
      <c r="B23" t="s">
        <v>14</v>
      </c>
      <c r="C23" s="3">
        <f>5.9*1.2</f>
        <v>7.08</v>
      </c>
      <c r="D23" s="9">
        <f>SUM(F23:V23)</f>
        <v>0</v>
      </c>
      <c r="E23" s="10">
        <f>C23*D23</f>
        <v>0</v>
      </c>
      <c r="F23" s="4"/>
      <c r="G23" s="22">
        <f t="shared" si="0"/>
        <v>0</v>
      </c>
    </row>
    <row r="24" spans="1:7" x14ac:dyDescent="0.3">
      <c r="A24">
        <v>40004</v>
      </c>
      <c r="B24" t="s">
        <v>15</v>
      </c>
      <c r="C24" s="3">
        <f>6.5*1.2</f>
        <v>7.8</v>
      </c>
      <c r="D24" s="9">
        <f>SUM(F24:V24)</f>
        <v>0</v>
      </c>
      <c r="E24" s="10">
        <f>C24*D24</f>
        <v>0</v>
      </c>
      <c r="F24" s="4"/>
      <c r="G24" s="22">
        <f t="shared" si="0"/>
        <v>0</v>
      </c>
    </row>
    <row r="25" spans="1:7" x14ac:dyDescent="0.3">
      <c r="A25">
        <v>70005</v>
      </c>
      <c r="B25" t="s">
        <v>17</v>
      </c>
      <c r="C25" s="3">
        <f>18.9*1.2</f>
        <v>22.679999999999996</v>
      </c>
      <c r="D25" s="9">
        <f>SUM(F25:V25)</f>
        <v>0</v>
      </c>
      <c r="E25" s="10">
        <f>C25*D25</f>
        <v>0</v>
      </c>
      <c r="F25" s="4"/>
      <c r="G25" s="22">
        <f t="shared" si="0"/>
        <v>0</v>
      </c>
    </row>
    <row r="26" spans="1:7" x14ac:dyDescent="0.3">
      <c r="A26">
        <v>70006</v>
      </c>
      <c r="B26" t="s">
        <v>37</v>
      </c>
      <c r="C26" s="3">
        <f>2.4*1.2</f>
        <v>2.88</v>
      </c>
      <c r="D26" s="9">
        <f>SUM(F26:V26)</f>
        <v>0</v>
      </c>
      <c r="E26" s="10">
        <f>C26*D26</f>
        <v>0</v>
      </c>
      <c r="F26" s="4"/>
      <c r="G26" s="22">
        <f t="shared" si="0"/>
        <v>0</v>
      </c>
    </row>
    <row r="27" spans="1:7" x14ac:dyDescent="0.3">
      <c r="A27">
        <v>70007</v>
      </c>
      <c r="B27" t="s">
        <v>16</v>
      </c>
      <c r="C27" s="3">
        <f>0.7*1.2</f>
        <v>0.84</v>
      </c>
      <c r="D27" s="9">
        <f>SUM(F27:V27)</f>
        <v>0</v>
      </c>
      <c r="E27" s="10">
        <f>C27*D27</f>
        <v>0</v>
      </c>
      <c r="F27" s="4"/>
      <c r="G27" s="22">
        <f t="shared" si="0"/>
        <v>0</v>
      </c>
    </row>
    <row r="28" spans="1:7" x14ac:dyDescent="0.3">
      <c r="A28">
        <v>70097</v>
      </c>
      <c r="B28" t="s">
        <v>38</v>
      </c>
      <c r="C28" s="12">
        <f>20.5*1.2</f>
        <v>24.599999999999998</v>
      </c>
      <c r="F28" s="2"/>
      <c r="G28" s="22">
        <f t="shared" si="0"/>
        <v>0</v>
      </c>
    </row>
    <row r="29" spans="1:7" ht="5.4" customHeight="1" x14ac:dyDescent="0.3">
      <c r="C29" s="15"/>
      <c r="D29" s="19"/>
      <c r="E29" s="10"/>
      <c r="F29" s="5"/>
      <c r="G29" s="5"/>
    </row>
    <row r="30" spans="1:7" x14ac:dyDescent="0.3">
      <c r="A30">
        <v>40007</v>
      </c>
      <c r="B30" t="s">
        <v>18</v>
      </c>
      <c r="C30" s="3">
        <f>6.9*1.2</f>
        <v>8.2799999999999994</v>
      </c>
      <c r="D30" s="9">
        <f>SUM(F30:V30)</f>
        <v>0</v>
      </c>
      <c r="E30" s="10">
        <f t="shared" ref="E30:E36" si="3">C30*D30</f>
        <v>0</v>
      </c>
      <c r="F30" s="4"/>
      <c r="G30" s="22">
        <f t="shared" si="0"/>
        <v>0</v>
      </c>
    </row>
    <row r="31" spans="1:7" x14ac:dyDescent="0.3">
      <c r="A31">
        <v>40008</v>
      </c>
      <c r="B31" t="s">
        <v>19</v>
      </c>
      <c r="C31" s="3">
        <f>3.9*1.2</f>
        <v>4.68</v>
      </c>
      <c r="D31" s="9">
        <f>SUM(F31:V31)</f>
        <v>0</v>
      </c>
      <c r="E31" s="10">
        <f t="shared" si="3"/>
        <v>0</v>
      </c>
      <c r="F31" s="4"/>
      <c r="G31" s="22">
        <f t="shared" si="0"/>
        <v>0</v>
      </c>
    </row>
    <row r="32" spans="1:7" x14ac:dyDescent="0.3">
      <c r="A32">
        <v>70003</v>
      </c>
      <c r="B32" t="s">
        <v>20</v>
      </c>
      <c r="C32" s="3">
        <f>4.5*1.2</f>
        <v>5.3999999999999995</v>
      </c>
      <c r="D32" s="9">
        <f>SUM(F32:V32)</f>
        <v>0</v>
      </c>
      <c r="E32" s="10">
        <f t="shared" si="3"/>
        <v>0</v>
      </c>
      <c r="F32" s="4"/>
      <c r="G32" s="22">
        <f t="shared" si="0"/>
        <v>0</v>
      </c>
    </row>
    <row r="33" spans="1:7" x14ac:dyDescent="0.3">
      <c r="A33">
        <v>60327</v>
      </c>
      <c r="B33" t="s">
        <v>21</v>
      </c>
      <c r="C33" s="3">
        <f>4.5*1.2</f>
        <v>5.3999999999999995</v>
      </c>
      <c r="D33" s="9">
        <f>SUM(F33:V33)</f>
        <v>0</v>
      </c>
      <c r="E33" s="10">
        <f t="shared" si="3"/>
        <v>0</v>
      </c>
      <c r="F33" s="4"/>
      <c r="G33" s="22">
        <f t="shared" si="0"/>
        <v>0</v>
      </c>
    </row>
    <row r="34" spans="1:7" x14ac:dyDescent="0.3">
      <c r="A34">
        <v>70020</v>
      </c>
      <c r="B34" t="s">
        <v>22</v>
      </c>
      <c r="C34" s="3">
        <f>4.5*1.2</f>
        <v>5.3999999999999995</v>
      </c>
      <c r="D34" s="9">
        <f>SUM(F34:V34)</f>
        <v>0</v>
      </c>
      <c r="E34" s="10">
        <f t="shared" si="3"/>
        <v>0</v>
      </c>
      <c r="F34" s="2"/>
      <c r="G34" s="22">
        <f t="shared" si="0"/>
        <v>0</v>
      </c>
    </row>
    <row r="35" spans="1:7" x14ac:dyDescent="0.3">
      <c r="A35">
        <v>60328</v>
      </c>
      <c r="B35" t="s">
        <v>23</v>
      </c>
      <c r="C35" s="3">
        <f>4.5*1.2</f>
        <v>5.3999999999999995</v>
      </c>
      <c r="D35" s="9">
        <f>SUM(F35:V35)</f>
        <v>0</v>
      </c>
      <c r="E35" s="10">
        <f t="shared" si="3"/>
        <v>0</v>
      </c>
      <c r="F35" s="2"/>
      <c r="G35" s="22">
        <f t="shared" si="0"/>
        <v>0</v>
      </c>
    </row>
    <row r="36" spans="1:7" x14ac:dyDescent="0.3">
      <c r="A36">
        <v>40014</v>
      </c>
      <c r="B36" t="s">
        <v>13</v>
      </c>
      <c r="C36" s="3">
        <f>1.7*1.2</f>
        <v>2.04</v>
      </c>
      <c r="D36" s="9">
        <f>SUM(F36:V36)</f>
        <v>0</v>
      </c>
      <c r="E36" s="10">
        <f t="shared" si="3"/>
        <v>0</v>
      </c>
      <c r="F36" s="4"/>
      <c r="G36" s="22">
        <f t="shared" si="0"/>
        <v>0</v>
      </c>
    </row>
    <row r="37" spans="1:7" ht="5.4" customHeight="1" x14ac:dyDescent="0.3">
      <c r="C37" s="15"/>
      <c r="D37" s="19"/>
      <c r="E37" s="10"/>
      <c r="F37" s="5"/>
      <c r="G37" s="5"/>
    </row>
    <row r="38" spans="1:7" x14ac:dyDescent="0.3">
      <c r="A38">
        <v>40016</v>
      </c>
      <c r="B38" t="s">
        <v>39</v>
      </c>
      <c r="C38" s="3">
        <f>39.9*1.1</f>
        <v>43.89</v>
      </c>
      <c r="D38" s="9">
        <f>SUM(F38:V38)</f>
        <v>0</v>
      </c>
      <c r="E38" s="10">
        <f t="shared" si="1"/>
        <v>0</v>
      </c>
      <c r="F38" s="4"/>
      <c r="G38" s="22">
        <f t="shared" si="0"/>
        <v>0</v>
      </c>
    </row>
    <row r="39" spans="1:7" x14ac:dyDescent="0.3">
      <c r="A39">
        <v>40019</v>
      </c>
      <c r="B39" t="s">
        <v>24</v>
      </c>
      <c r="C39" s="3">
        <f>23.9*1.1</f>
        <v>26.29</v>
      </c>
      <c r="D39" s="9">
        <f>SUM(F39:V39)</f>
        <v>0</v>
      </c>
      <c r="E39" s="10">
        <f t="shared" si="1"/>
        <v>0</v>
      </c>
      <c r="F39" s="4"/>
      <c r="G39" s="22">
        <f t="shared" si="0"/>
        <v>0</v>
      </c>
    </row>
    <row r="40" spans="1:7" x14ac:dyDescent="0.3">
      <c r="A40">
        <v>40017</v>
      </c>
      <c r="B40" t="s">
        <v>40</v>
      </c>
      <c r="C40" s="3">
        <f>38.9*1.1</f>
        <v>42.79</v>
      </c>
      <c r="D40" s="9">
        <f>SUM(F40:V40)</f>
        <v>0</v>
      </c>
      <c r="E40" s="10">
        <f t="shared" si="1"/>
        <v>0</v>
      </c>
      <c r="F40" s="4"/>
      <c r="G40" s="22">
        <f t="shared" si="0"/>
        <v>0</v>
      </c>
    </row>
    <row r="41" spans="1:7" x14ac:dyDescent="0.3">
      <c r="A41">
        <v>40018</v>
      </c>
      <c r="B41" t="s">
        <v>25</v>
      </c>
      <c r="C41" s="3">
        <f>24.9*1.1</f>
        <v>27.39</v>
      </c>
      <c r="D41" s="9">
        <f>SUM(F41:V41)</f>
        <v>0</v>
      </c>
      <c r="E41" s="10">
        <f t="shared" si="1"/>
        <v>0</v>
      </c>
      <c r="F41" s="4"/>
      <c r="G41" s="22">
        <f t="shared" si="0"/>
        <v>0</v>
      </c>
    </row>
    <row r="42" spans="1:7" x14ac:dyDescent="0.3">
      <c r="C42" s="3"/>
    </row>
    <row r="43" spans="1:7" s="5" customFormat="1" x14ac:dyDescent="0.3">
      <c r="C43" s="20"/>
      <c r="E43" s="16"/>
    </row>
    <row r="44" spans="1:7" x14ac:dyDescent="0.3">
      <c r="B44" s="5"/>
      <c r="C44" s="3"/>
      <c r="F44" s="5"/>
      <c r="G44" s="5"/>
    </row>
    <row r="45" spans="1:7" x14ac:dyDescent="0.3">
      <c r="C45" s="3"/>
    </row>
    <row r="46" spans="1:7" x14ac:dyDescent="0.3">
      <c r="C46" s="3"/>
    </row>
    <row r="47" spans="1:7" x14ac:dyDescent="0.3">
      <c r="C47" s="3"/>
    </row>
    <row r="48" spans="1:7" x14ac:dyDescent="0.3">
      <c r="C48" s="3"/>
    </row>
    <row r="49" spans="3:3" x14ac:dyDescent="0.3">
      <c r="C49" s="3"/>
    </row>
    <row r="50" spans="3:3" x14ac:dyDescent="0.3">
      <c r="C50" s="3"/>
    </row>
    <row r="51" spans="3:3" x14ac:dyDescent="0.3">
      <c r="C51" s="3"/>
    </row>
  </sheetData>
  <mergeCells count="3">
    <mergeCell ref="F1:G1"/>
    <mergeCell ref="F2:G2"/>
    <mergeCell ref="F3:G3"/>
  </mergeCells>
  <pageMargins left="0.7" right="0.7" top="0.78740157499999996" bottom="0.78740157499999996" header="0.3" footer="0.3"/>
  <pageSetup paperSize="9" orientation="portrait" r:id="rId1"/>
  <ignoredErrors>
    <ignoredError sqref="D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 Biohelp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Hüttel</dc:creator>
  <cp:lastModifiedBy>Josef Beier</cp:lastModifiedBy>
  <dcterms:created xsi:type="dcterms:W3CDTF">2021-04-17T04:30:17Z</dcterms:created>
  <dcterms:modified xsi:type="dcterms:W3CDTF">2023-04-24T13:13:40Z</dcterms:modified>
</cp:coreProperties>
</file>